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4530" windowWidth="11580" windowHeight="1905" tabRatio="592" activeTab="0"/>
  </bookViews>
  <sheets>
    <sheet name="HAV calculator" sheetId="1" r:id="rId1"/>
    <sheet name="HELP" sheetId="2" r:id="rId2"/>
  </sheets>
  <definedNames>
    <definedName name="HSE_ExposureDurations">'HAV calculator'!$M$7:$N$12</definedName>
    <definedName name="HSE_VibrationMagnitudes">'HAV calculator'!$C$7:$C$12</definedName>
    <definedName name="_xlnm.Print_Area" localSheetId="1">'HELP'!$B$1:$M$46</definedName>
  </definedNames>
  <calcPr fullCalcOnLoad="1"/>
</workbook>
</file>

<file path=xl/sharedStrings.xml><?xml version="1.0" encoding="utf-8"?>
<sst xmlns="http://schemas.openxmlformats.org/spreadsheetml/2006/main" count="71" uniqueCount="57">
  <si>
    <t>hours</t>
  </si>
  <si>
    <t>minutes</t>
  </si>
  <si>
    <t>m/s² r.m.s.</t>
  </si>
  <si>
    <t>HAND-ARM VIBRATION EXPOSURE CALCULATOR</t>
  </si>
  <si>
    <t>time in mins</t>
  </si>
  <si>
    <t>time in min</t>
  </si>
  <si>
    <t>Tool or process 1</t>
  </si>
  <si>
    <t>Tool or process 2</t>
  </si>
  <si>
    <t>Tool or process 3</t>
  </si>
  <si>
    <t>Tool or process 4</t>
  </si>
  <si>
    <t>Tool or process 5</t>
  </si>
  <si>
    <t>Tool or process 6</t>
  </si>
  <si>
    <r>
      <t xml:space="preserve">m/s²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</si>
  <si>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magnitude</t>
  </si>
  <si>
    <t>Vibration</t>
  </si>
  <si>
    <r>
      <t>2.5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</si>
  <si>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EAV</t>
  </si>
  <si>
    <r>
      <t>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</si>
  <si>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ELV</t>
  </si>
  <si>
    <t>Exposure</t>
  </si>
  <si>
    <t>duration</t>
  </si>
  <si>
    <t>Partial</t>
  </si>
  <si>
    <t>exposure</t>
  </si>
  <si>
    <t>Instructions for use:</t>
  </si>
  <si>
    <t>points</t>
  </si>
  <si>
    <t>Total</t>
  </si>
  <si>
    <t>partial exp</t>
  </si>
  <si>
    <t>INSTRUCTIONS AND DEFINITIONS</t>
  </si>
  <si>
    <t>Daily</t>
  </si>
  <si>
    <t xml:space="preserve">Enter vibration magnitudes and exposure durations in the white areas. </t>
  </si>
  <si>
    <t>The results are displayed in the yelllow areas.</t>
  </si>
  <si>
    <t>For more information, click the HELP tab below.</t>
  </si>
  <si>
    <t>To calculate, press the Enter key, or move the cursor to a different cell.</t>
  </si>
  <si>
    <t>Instructions</t>
  </si>
  <si>
    <t>(More than one row is required where the individual is exposed to vibration from more than one tool or process within the same day.)</t>
  </si>
  <si>
    <t>Definitions: Inputs</t>
  </si>
  <si>
    <t>Definitions: Outputs</t>
  </si>
  <si>
    <r>
      <t xml:space="preserve">After entering the data, press the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key, or move the cursor to another cell.</t>
    </r>
  </si>
  <si>
    <r>
      <t xml:space="preserve">To clear the calculator of all values, click on the </t>
    </r>
    <r>
      <rPr>
        <b/>
        <sz val="10"/>
        <rFont val="Arial"/>
        <family val="2"/>
      </rPr>
      <t>Reset</t>
    </r>
    <r>
      <rPr>
        <sz val="10"/>
        <rFont val="Arial"/>
        <family val="2"/>
      </rPr>
      <t xml:space="preserve"> button.  (The Reset button will only work if macros are enabled in Excel.)</t>
    </r>
  </si>
  <si>
    <r>
      <t xml:space="preserve">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is the frequency-weighted r.m.s. acceleration value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</si>
  <si>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 xml:space="preserve"> is the total daily vibration contact time or "trigger time"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</si>
  <si>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is the time required to reach the exposure action value (EAV) of 2.5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</si>
  <si>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is the time required to reach the exposure limit value (ELV) of 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</si>
  <si>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It is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>.</t>
    </r>
  </si>
  <si>
    <r>
      <t xml:space="preserve">Insert your </t>
    </r>
    <r>
      <rPr>
        <b/>
        <sz val="10"/>
        <rFont val="Arial"/>
        <family val="2"/>
      </rPr>
      <t>input values</t>
    </r>
    <r>
      <rPr>
        <sz val="10"/>
        <rFont val="Arial"/>
        <family val="2"/>
      </rPr>
      <t xml:space="preserve"> in the </t>
    </r>
    <r>
      <rPr>
        <b/>
        <sz val="10"/>
        <rFont val="Arial"/>
        <family val="2"/>
      </rPr>
      <t>white areas</t>
    </r>
    <r>
      <rPr>
        <sz val="10"/>
        <rFont val="Arial"/>
        <family val="2"/>
      </rPr>
      <t xml:space="preserve">, in one or more of the six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 rows.</t>
    </r>
  </si>
  <si>
    <t>To clear all cells, click on the 'Reset' button.</t>
  </si>
  <si>
    <r>
      <t xml:space="preserve">The </t>
    </r>
    <r>
      <rPr>
        <b/>
        <sz val="10"/>
        <rFont val="Arial"/>
        <family val="2"/>
      </rPr>
      <t>outputs</t>
    </r>
    <r>
      <rPr>
        <sz val="10"/>
        <rFont val="Arial"/>
        <family val="2"/>
      </rPr>
      <t xml:space="preserve"> will appear in the </t>
    </r>
    <r>
      <rPr>
        <b/>
        <sz val="10"/>
        <rFont val="Arial"/>
        <family val="2"/>
      </rPr>
      <t>yellow areas</t>
    </r>
    <r>
      <rPr>
        <sz val="10"/>
        <rFont val="Arial"/>
        <family val="2"/>
      </rPr>
      <t>.  (Yellow cells will remain blank if valid input data have not been entered.)</t>
    </r>
  </si>
  <si>
    <t>It may be expressed in any combinations of hours and/or minutes but must not exceed 24 hours.</t>
  </si>
  <si>
    <t>Note:  A partial or total exposure will not be calculated if the corresponding exposure duration exceeds 24 hours.</t>
  </si>
  <si>
    <t>per hour</t>
  </si>
  <si>
    <r>
      <t xml:space="preserve">The </t>
    </r>
    <r>
      <rPr>
        <b/>
        <sz val="10"/>
        <color indexed="10"/>
        <rFont val="Arial"/>
        <family val="2"/>
      </rPr>
      <t>Total exposure</t>
    </r>
    <r>
      <rPr>
        <sz val="10"/>
        <rFont val="Arial"/>
        <family val="2"/>
      </rPr>
      <t>, also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is calculated from all 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>s.</t>
    </r>
  </si>
  <si>
    <r>
      <t xml:space="preserve">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 xml:space="preserve"> is the vibration exposure, expressed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.  </t>
    </r>
  </si>
  <si>
    <r>
      <t xml:space="preserve">(The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are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.)</t>
    </r>
  </si>
  <si>
    <r>
      <t xml:space="preserve">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 is the rate at which exposure will rise at the specificed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>.</t>
    </r>
  </si>
  <si>
    <r>
      <t xml:space="preserve">(The </t>
    </r>
    <r>
      <rPr>
        <b/>
        <sz val="10"/>
        <rFont val="Arial"/>
        <family val="2"/>
      </rPr>
      <t>Exposure points</t>
    </r>
    <r>
      <rPr>
        <sz val="10"/>
        <rFont val="Arial"/>
        <family val="2"/>
      </rPr>
      <t xml:space="preserve"> system is a simple alternative to the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value for describing and managing exposures in the workplace. </t>
    </r>
  </si>
  <si>
    <t xml:space="preserve"> The exposure action value (EAV) is equivalent to 100 points and the exposure limit value (ELV) is equivalent to 400 points.)</t>
  </si>
  <si>
    <t xml:space="preserve">     Version 3  June 2005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</si>
</sst>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0.000000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2"/>
      <color indexed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 horizontal="centerContinuous"/>
      <protection/>
    </xf>
    <xf numFmtId="0" fontId="7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center"/>
      <protection/>
    </xf>
    <xf numFmtId="0" fontId="1" fillId="3" borderId="1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Alignment="1" applyProtection="1">
      <alignment/>
      <protection/>
    </xf>
    <xf numFmtId="0" fontId="1" fillId="3" borderId="2" xfId="0" applyNumberFormat="1" applyFont="1" applyFill="1" applyBorder="1" applyAlignment="1" applyProtection="1">
      <alignment horizontal="centerContinuous"/>
      <protection/>
    </xf>
    <xf numFmtId="0" fontId="1" fillId="3" borderId="3" xfId="0" applyNumberFormat="1" applyFont="1" applyFill="1" applyBorder="1" applyAlignment="1" applyProtection="1">
      <alignment horizontal="centerContinuous"/>
      <protection/>
    </xf>
    <xf numFmtId="0" fontId="9" fillId="2" borderId="0" xfId="0" applyNumberFormat="1" applyFont="1" applyFill="1" applyAlignment="1" applyProtection="1">
      <alignment/>
      <protection/>
    </xf>
    <xf numFmtId="0" fontId="1" fillId="3" borderId="4" xfId="0" applyNumberFormat="1" applyFont="1" applyFill="1" applyBorder="1" applyAlignment="1" applyProtection="1">
      <alignment horizontal="centerContinuous"/>
      <protection/>
    </xf>
    <xf numFmtId="0" fontId="1" fillId="3" borderId="5" xfId="0" applyNumberFormat="1" applyFont="1" applyFill="1" applyBorder="1" applyAlignment="1" applyProtection="1">
      <alignment horizontal="centerContinuous"/>
      <protection/>
    </xf>
    <xf numFmtId="0" fontId="1" fillId="3" borderId="6" xfId="0" applyNumberFormat="1" applyFont="1" applyFill="1" applyBorder="1" applyAlignment="1" applyProtection="1">
      <alignment horizontal="center"/>
      <protection/>
    </xf>
    <xf numFmtId="0" fontId="1" fillId="3" borderId="7" xfId="0" applyNumberFormat="1" applyFont="1" applyFill="1" applyBorder="1" applyAlignment="1" applyProtection="1">
      <alignment horizontal="center"/>
      <protection/>
    </xf>
    <xf numFmtId="0" fontId="1" fillId="3" borderId="8" xfId="0" applyNumberFormat="1" applyFont="1" applyFill="1" applyBorder="1" applyAlignment="1" applyProtection="1">
      <alignment horizontal="center"/>
      <protection/>
    </xf>
    <xf numFmtId="0" fontId="1" fillId="3" borderId="9" xfId="0" applyNumberFormat="1" applyFont="1" applyFill="1" applyBorder="1" applyAlignment="1" applyProtection="1">
      <alignment horizontal="center"/>
      <protection/>
    </xf>
    <xf numFmtId="0" fontId="1" fillId="3" borderId="10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Alignment="1" applyProtection="1">
      <alignment/>
      <protection/>
    </xf>
    <xf numFmtId="0" fontId="9" fillId="2" borderId="0" xfId="0" applyNumberFormat="1" applyFont="1" applyFill="1" applyAlignment="1" applyProtection="1">
      <alignment horizontal="center"/>
      <protection/>
    </xf>
    <xf numFmtId="0" fontId="1" fillId="2" borderId="11" xfId="0" applyNumberFormat="1" applyFont="1" applyFill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NumberFormat="1" applyFont="1" applyFill="1" applyAlignment="1" applyProtection="1">
      <alignment/>
      <protection/>
    </xf>
    <xf numFmtId="0" fontId="1" fillId="3" borderId="7" xfId="0" applyNumberFormat="1" applyFont="1" applyFill="1" applyBorder="1" applyAlignment="1" applyProtection="1">
      <alignment horizontal="centerContinuous"/>
      <protection/>
    </xf>
    <xf numFmtId="0" fontId="1" fillId="3" borderId="8" xfId="0" applyNumberFormat="1" applyFont="1" applyFill="1" applyBorder="1" applyAlignment="1" applyProtection="1">
      <alignment horizontal="centerContinuous"/>
      <protection/>
    </xf>
    <xf numFmtId="0" fontId="1" fillId="4" borderId="12" xfId="0" applyNumberFormat="1" applyFont="1" applyFill="1" applyBorder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0" fontId="1" fillId="4" borderId="14" xfId="0" applyNumberFormat="1" applyFont="1" applyFill="1" applyBorder="1" applyAlignment="1" applyProtection="1">
      <alignment horizontal="center"/>
      <protection/>
    </xf>
    <xf numFmtId="1" fontId="1" fillId="4" borderId="15" xfId="0" applyNumberFormat="1" applyFont="1" applyFill="1" applyBorder="1" applyAlignment="1" applyProtection="1">
      <alignment horizontal="center"/>
      <protection/>
    </xf>
    <xf numFmtId="0" fontId="1" fillId="4" borderId="16" xfId="0" applyNumberFormat="1" applyFont="1" applyFill="1" applyBorder="1" applyAlignment="1" applyProtection="1">
      <alignment horizontal="center"/>
      <protection/>
    </xf>
    <xf numFmtId="1" fontId="1" fillId="4" borderId="17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Alignment="1" applyProtection="1">
      <alignment horizontal="center"/>
      <protection/>
    </xf>
    <xf numFmtId="170" fontId="1" fillId="2" borderId="0" xfId="0" applyNumberFormat="1" applyFont="1" applyFill="1" applyBorder="1" applyAlignment="1" applyProtection="1">
      <alignment horizontal="centerContinuous"/>
      <protection/>
    </xf>
    <xf numFmtId="0" fontId="1" fillId="3" borderId="1" xfId="0" applyNumberFormat="1" applyFont="1" applyFill="1" applyBorder="1" applyAlignment="1" applyProtection="1">
      <alignment horizontal="centerContinuous"/>
      <protection/>
    </xf>
    <xf numFmtId="0" fontId="1" fillId="3" borderId="6" xfId="0" applyNumberFormat="1" applyFont="1" applyFill="1" applyBorder="1" applyAlignment="1" applyProtection="1">
      <alignment horizontal="centerContinuous"/>
      <protection/>
    </xf>
    <xf numFmtId="0" fontId="1" fillId="3" borderId="18" xfId="0" applyNumberFormat="1" applyFont="1" applyFill="1" applyBorder="1" applyAlignment="1" applyProtection="1">
      <alignment horizontal="centerContinuous"/>
      <protection/>
    </xf>
    <xf numFmtId="170" fontId="1" fillId="4" borderId="19" xfId="0" applyNumberFormat="1" applyFont="1" applyFill="1" applyBorder="1" applyAlignment="1" applyProtection="1">
      <alignment horizontal="center"/>
      <protection/>
    </xf>
    <xf numFmtId="0" fontId="1" fillId="3" borderId="20" xfId="0" applyNumberFormat="1" applyFont="1" applyFill="1" applyBorder="1" applyAlignment="1" applyProtection="1">
      <alignment horizontal="center"/>
      <protection/>
    </xf>
    <xf numFmtId="0" fontId="1" fillId="3" borderId="18" xfId="0" applyNumberFormat="1" applyFont="1" applyFill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0" fontId="15" fillId="2" borderId="0" xfId="0" applyNumberFormat="1" applyFont="1" applyFill="1" applyBorder="1" applyAlignment="1" applyProtection="1">
      <alignment/>
      <protection/>
    </xf>
    <xf numFmtId="0" fontId="15" fillId="2" borderId="0" xfId="0" applyNumberFormat="1" applyFont="1" applyFill="1" applyAlignment="1" applyProtection="1">
      <alignment/>
      <protection/>
    </xf>
    <xf numFmtId="0" fontId="1" fillId="3" borderId="21" xfId="0" applyNumberFormat="1" applyFont="1" applyFill="1" applyBorder="1" applyAlignment="1" applyProtection="1">
      <alignment/>
      <protection/>
    </xf>
    <xf numFmtId="0" fontId="1" fillId="3" borderId="22" xfId="0" applyNumberFormat="1" applyFont="1" applyFill="1" applyBorder="1" applyAlignment="1" applyProtection="1">
      <alignment/>
      <protection/>
    </xf>
    <xf numFmtId="0" fontId="1" fillId="3" borderId="23" xfId="0" applyNumberFormat="1" applyFont="1" applyFill="1" applyBorder="1" applyAlignment="1" applyProtection="1">
      <alignment/>
      <protection/>
    </xf>
    <xf numFmtId="1" fontId="1" fillId="4" borderId="22" xfId="0" applyNumberFormat="1" applyFont="1" applyFill="1" applyBorder="1" applyAlignment="1" applyProtection="1">
      <alignment horizontal="center"/>
      <protection/>
    </xf>
    <xf numFmtId="1" fontId="1" fillId="4" borderId="23" xfId="0" applyNumberFormat="1" applyFont="1" applyFill="1" applyBorder="1" applyAlignment="1" applyProtection="1">
      <alignment horizontal="center"/>
      <protection/>
    </xf>
    <xf numFmtId="0" fontId="1" fillId="3" borderId="24" xfId="0" applyNumberFormat="1" applyFont="1" applyFill="1" applyBorder="1" applyAlignment="1" applyProtection="1">
      <alignment horizontal="center"/>
      <protection/>
    </xf>
    <xf numFmtId="0" fontId="1" fillId="3" borderId="25" xfId="0" applyNumberFormat="1" applyFont="1" applyFill="1" applyBorder="1" applyAlignment="1" applyProtection="1">
      <alignment horizontal="centerContinuous"/>
      <protection/>
    </xf>
    <xf numFmtId="0" fontId="1" fillId="3" borderId="26" xfId="0" applyNumberFormat="1" applyFont="1" applyFill="1" applyBorder="1" applyAlignment="1" applyProtection="1">
      <alignment horizontal="centerContinuous"/>
      <protection/>
    </xf>
    <xf numFmtId="0" fontId="1" fillId="3" borderId="27" xfId="0" applyNumberFormat="1" applyFont="1" applyFill="1" applyBorder="1" applyAlignment="1" applyProtection="1">
      <alignment horizontal="centerContinuous"/>
      <protection/>
    </xf>
    <xf numFmtId="0" fontId="1" fillId="3" borderId="28" xfId="0" applyNumberFormat="1" applyFont="1" applyFill="1" applyBorder="1" applyAlignment="1" applyProtection="1">
      <alignment horizontal="centerContinuous"/>
      <protection/>
    </xf>
    <xf numFmtId="170" fontId="1" fillId="4" borderId="29" xfId="0" applyNumberFormat="1" applyFont="1" applyFill="1" applyBorder="1" applyAlignment="1" applyProtection="1">
      <alignment horizontal="center"/>
      <protection/>
    </xf>
    <xf numFmtId="170" fontId="1" fillId="4" borderId="23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17" fillId="5" borderId="0" xfId="0" applyNumberFormat="1" applyFont="1" applyFill="1" applyAlignment="1" applyProtection="1">
      <alignment horizontal="center"/>
      <protection/>
    </xf>
    <xf numFmtId="0" fontId="18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49" fontId="19" fillId="5" borderId="0" xfId="0" applyNumberFormat="1" applyFont="1" applyFill="1" applyBorder="1" applyAlignment="1">
      <alignment/>
    </xf>
    <xf numFmtId="0" fontId="6" fillId="2" borderId="0" xfId="0" applyNumberFormat="1" applyFont="1" applyFill="1" applyAlignment="1" applyProtection="1">
      <alignment horizontal="left"/>
      <protection/>
    </xf>
    <xf numFmtId="0" fontId="1" fillId="5" borderId="30" xfId="0" applyNumberFormat="1" applyFont="1" applyFill="1" applyBorder="1" applyAlignment="1" applyProtection="1">
      <alignment horizontal="center"/>
      <protection locked="0"/>
    </xf>
    <xf numFmtId="0" fontId="1" fillId="5" borderId="31" xfId="0" applyNumberFormat="1" applyFont="1" applyFill="1" applyBorder="1" applyAlignment="1" applyProtection="1">
      <alignment horizontal="center"/>
      <protection locked="0"/>
    </xf>
    <xf numFmtId="0" fontId="1" fillId="5" borderId="32" xfId="0" applyNumberFormat="1" applyFont="1" applyFill="1" applyBorder="1" applyAlignment="1" applyProtection="1">
      <alignment horizontal="center"/>
      <protection locked="0"/>
    </xf>
    <xf numFmtId="170" fontId="1" fillId="4" borderId="33" xfId="0" applyNumberFormat="1" applyFont="1" applyFill="1" applyBorder="1" applyAlignment="1" applyProtection="1">
      <alignment horizontal="center"/>
      <protection/>
    </xf>
    <xf numFmtId="170" fontId="1" fillId="4" borderId="22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/>
      <protection/>
    </xf>
    <xf numFmtId="0" fontId="1" fillId="5" borderId="21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22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 locked="0"/>
    </xf>
    <xf numFmtId="0" fontId="1" fillId="5" borderId="37" xfId="0" applyFont="1" applyFill="1" applyBorder="1" applyAlignment="1" applyProtection="1">
      <alignment horizontal="center"/>
      <protection locked="0"/>
    </xf>
    <xf numFmtId="0" fontId="1" fillId="5" borderId="38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39" xfId="0" applyNumberFormat="1" applyFont="1" applyFill="1" applyBorder="1" applyAlignment="1" applyProtection="1">
      <alignment horizontal="center"/>
      <protection/>
    </xf>
    <xf numFmtId="0" fontId="1" fillId="3" borderId="40" xfId="0" applyNumberFormat="1" applyFont="1" applyFill="1" applyBorder="1" applyAlignment="1" applyProtection="1">
      <alignment horizontal="center"/>
      <protection/>
    </xf>
    <xf numFmtId="1" fontId="1" fillId="4" borderId="41" xfId="0" applyNumberFormat="1" applyFont="1" applyFill="1" applyBorder="1" applyAlignment="1" applyProtection="1">
      <alignment horizontal="center"/>
      <protection locked="0"/>
    </xf>
    <xf numFmtId="1" fontId="1" fillId="4" borderId="42" xfId="0" applyNumberFormat="1" applyFont="1" applyFill="1" applyBorder="1" applyAlignment="1" applyProtection="1">
      <alignment horizontal="center"/>
      <protection locked="0"/>
    </xf>
    <xf numFmtId="1" fontId="1" fillId="4" borderId="43" xfId="0" applyNumberFormat="1" applyFont="1" applyFill="1" applyBorder="1" applyAlignment="1" applyProtection="1">
      <alignment horizontal="center"/>
      <protection locked="0"/>
    </xf>
    <xf numFmtId="170" fontId="1" fillId="4" borderId="21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76200</xdr:rowOff>
    </xdr:from>
    <xdr:to>
      <xdr:col>1</xdr:col>
      <xdr:colOff>981075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133350</xdr:rowOff>
    </xdr:from>
    <xdr:to>
      <xdr:col>7</xdr:col>
      <xdr:colOff>142875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333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3"/>
  <sheetViews>
    <sheetView showRowColHeaders="0" tabSelected="1" workbookViewId="0" topLeftCell="A1">
      <selection activeCell="C7" sqref="C7"/>
    </sheetView>
  </sheetViews>
  <sheetFormatPr defaultColWidth="8.88671875" defaultRowHeight="15"/>
  <cols>
    <col min="1" max="1" width="1.77734375" style="0" customWidth="1"/>
    <col min="2" max="2" width="13.4453125" style="0" customWidth="1"/>
    <col min="4" max="4" width="1.2265625" style="62" customWidth="1"/>
    <col min="5" max="5" width="7.10546875" style="0" customWidth="1"/>
    <col min="6" max="6" width="1.2265625" style="0" customWidth="1"/>
    <col min="7" max="7" width="7.21484375" style="0" customWidth="1"/>
    <col min="8" max="8" width="7.10546875" style="0" customWidth="1"/>
    <col min="9" max="9" width="1.1171875" style="0" customWidth="1"/>
    <col min="10" max="10" width="7.21484375" style="0" customWidth="1"/>
    <col min="11" max="11" width="6.77734375" style="0" customWidth="1"/>
    <col min="12" max="12" width="1.66796875" style="0" customWidth="1"/>
    <col min="13" max="13" width="6.21484375" style="0" customWidth="1"/>
    <col min="14" max="14" width="6.3359375" style="0" customWidth="1"/>
    <col min="15" max="15" width="2.77734375" style="0" customWidth="1"/>
    <col min="17" max="17" width="1.88671875" style="0" customWidth="1"/>
  </cols>
  <sheetData>
    <row r="1" spans="1:24" ht="15">
      <c r="A1" s="2"/>
      <c r="B1" s="2"/>
      <c r="C1" s="2"/>
      <c r="D1" s="2"/>
      <c r="E1" s="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  <c r="T1" s="62"/>
      <c r="U1" s="62"/>
      <c r="V1" s="62"/>
      <c r="W1" s="62"/>
      <c r="X1" s="62"/>
    </row>
    <row r="2" spans="1:24" ht="23.25">
      <c r="A2" s="1"/>
      <c r="B2" s="2"/>
      <c r="C2" s="76" t="s">
        <v>3</v>
      </c>
      <c r="D2" s="76"/>
      <c r="E2" s="76"/>
      <c r="F2" s="4"/>
      <c r="G2" s="4"/>
      <c r="H2" s="1"/>
      <c r="I2" s="2"/>
      <c r="J2" s="2"/>
      <c r="K2" s="37"/>
      <c r="L2" s="2"/>
      <c r="M2" s="1"/>
      <c r="N2" s="1"/>
      <c r="O2" s="1"/>
      <c r="P2" s="49" t="s">
        <v>56</v>
      </c>
      <c r="Q2" s="1"/>
      <c r="R2" s="62"/>
      <c r="S2" s="62"/>
      <c r="T2" s="62"/>
      <c r="U2" s="62"/>
      <c r="V2" s="62"/>
      <c r="W2" s="62"/>
      <c r="X2" s="62"/>
    </row>
    <row r="3" spans="1:24" ht="16.5" thickBot="1">
      <c r="A3" s="1"/>
      <c r="B3" s="1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2"/>
      <c r="U3" s="62"/>
      <c r="V3" s="62"/>
      <c r="W3" s="62"/>
      <c r="X3" s="62"/>
    </row>
    <row r="4" spans="1:24" ht="15">
      <c r="A4" s="7"/>
      <c r="B4" s="7"/>
      <c r="C4" s="9" t="s">
        <v>14</v>
      </c>
      <c r="D4" s="27"/>
      <c r="E4" s="95" t="s">
        <v>19</v>
      </c>
      <c r="F4" s="8"/>
      <c r="G4" s="11" t="s">
        <v>16</v>
      </c>
      <c r="H4" s="12"/>
      <c r="I4" s="7"/>
      <c r="J4" s="14" t="s">
        <v>18</v>
      </c>
      <c r="K4" s="15"/>
      <c r="L4" s="7"/>
      <c r="M4" s="56" t="s">
        <v>19</v>
      </c>
      <c r="N4" s="57"/>
      <c r="O4" s="7"/>
      <c r="P4" s="9" t="s">
        <v>21</v>
      </c>
      <c r="Q4" s="21"/>
      <c r="R4" s="9" t="s">
        <v>21</v>
      </c>
      <c r="S4" s="7"/>
      <c r="T4" s="62"/>
      <c r="U4" s="62"/>
      <c r="V4" s="62"/>
      <c r="W4" s="62"/>
      <c r="X4" s="62"/>
    </row>
    <row r="5" spans="1:24" ht="15">
      <c r="A5" s="7"/>
      <c r="B5" s="7"/>
      <c r="C5" s="16" t="s">
        <v>13</v>
      </c>
      <c r="D5" s="27"/>
      <c r="E5" s="94" t="s">
        <v>24</v>
      </c>
      <c r="F5" s="10"/>
      <c r="G5" s="29" t="s">
        <v>15</v>
      </c>
      <c r="H5" s="30"/>
      <c r="I5" s="13" t="s">
        <v>5</v>
      </c>
      <c r="J5" s="29" t="s">
        <v>17</v>
      </c>
      <c r="K5" s="30"/>
      <c r="L5" s="13" t="s">
        <v>5</v>
      </c>
      <c r="M5" s="58" t="s">
        <v>20</v>
      </c>
      <c r="N5" s="59"/>
      <c r="O5" s="13" t="s">
        <v>4</v>
      </c>
      <c r="P5" s="16" t="s">
        <v>22</v>
      </c>
      <c r="Q5" s="21" t="s">
        <v>26</v>
      </c>
      <c r="R5" s="16" t="s">
        <v>22</v>
      </c>
      <c r="S5" s="7"/>
      <c r="T5" s="62"/>
      <c r="U5" s="62"/>
      <c r="V5" s="62"/>
      <c r="W5" s="62"/>
      <c r="X5" s="62"/>
    </row>
    <row r="6" spans="1:24" ht="15.75" thickBot="1">
      <c r="A6" s="7"/>
      <c r="B6" s="7"/>
      <c r="C6" s="16" t="s">
        <v>2</v>
      </c>
      <c r="D6" s="27"/>
      <c r="E6" s="94" t="s">
        <v>49</v>
      </c>
      <c r="F6" s="10"/>
      <c r="G6" s="17" t="s">
        <v>0</v>
      </c>
      <c r="H6" s="18" t="s">
        <v>1</v>
      </c>
      <c r="I6" s="13"/>
      <c r="J6" s="19" t="s">
        <v>0</v>
      </c>
      <c r="K6" s="20" t="s">
        <v>1</v>
      </c>
      <c r="L6" s="7"/>
      <c r="M6" s="43" t="s">
        <v>0</v>
      </c>
      <c r="N6" s="55" t="s">
        <v>1</v>
      </c>
      <c r="O6" s="7"/>
      <c r="P6" s="16" t="s">
        <v>12</v>
      </c>
      <c r="Q6" s="21"/>
      <c r="R6" s="44" t="s">
        <v>24</v>
      </c>
      <c r="S6" s="7"/>
      <c r="T6" s="62"/>
      <c r="U6" s="62"/>
      <c r="V6" s="62"/>
      <c r="W6" s="62"/>
      <c r="X6" s="62"/>
    </row>
    <row r="7" spans="1:24" ht="15">
      <c r="A7" s="7"/>
      <c r="B7" s="50" t="s">
        <v>6</v>
      </c>
      <c r="C7" s="83"/>
      <c r="D7" s="93"/>
      <c r="E7" s="96" t="str">
        <f aca="true" t="shared" si="0" ref="E7:E12">IF(C7&lt;=0," ",(2*C7*C7))</f>
        <v> </v>
      </c>
      <c r="F7" s="10"/>
      <c r="G7" s="31" t="str">
        <f aca="true" t="shared" si="1" ref="G7:G12">IF(C7&lt;=0," ",IF(I7&gt;=24,"&gt;24",TRUNC(I7)))</f>
        <v> </v>
      </c>
      <c r="H7" s="32" t="str">
        <f aca="true" t="shared" si="2" ref="H7:H12">IF(C7&lt;=0," ",IF(I7&gt;=24,"",(I7-G7)*60))</f>
        <v> </v>
      </c>
      <c r="I7" s="22" t="str">
        <f aca="true" t="shared" si="3" ref="I7:I12">IF(C7&lt;=0," ",(8*2.5*2.5/(C7*C7)))</f>
        <v> </v>
      </c>
      <c r="J7" s="31" t="str">
        <f aca="true" t="shared" si="4" ref="J7:J12">IF(C7&lt;=0," ",IF(L7&gt;=24,"&gt;24",TRUNC(L7)))</f>
        <v> </v>
      </c>
      <c r="K7" s="32" t="str">
        <f aca="true" t="shared" si="5" ref="K7:K12">IF(C7&lt;=0," ",IF(L7&gt;=24,"",(L7-J7)*60))</f>
        <v> </v>
      </c>
      <c r="L7" s="21">
        <f aca="true" t="shared" si="6" ref="L7:L12">IF(C7&lt;=0,"",(8*5*5/(C7*C7)))</f>
      </c>
      <c r="M7" s="88"/>
      <c r="N7" s="77"/>
      <c r="O7" s="22">
        <f aca="true" t="shared" si="7" ref="O7:O12">(M7*60)+N7</f>
        <v>0</v>
      </c>
      <c r="P7" s="99" t="str">
        <f aca="true" t="shared" si="8" ref="P7:P12">IF(OR(C7&lt;=0,O7&lt;=0,O7&gt;1440)," ",(C7*(O7^0.5)/21.9))</f>
        <v> </v>
      </c>
      <c r="Q7" s="21"/>
      <c r="R7" s="45" t="str">
        <f aca="true" t="shared" si="9" ref="R7:R12">IF(P7=" "," ",(P7^2)*100/6.25)</f>
        <v> </v>
      </c>
      <c r="S7" s="7"/>
      <c r="T7" s="62"/>
      <c r="U7" s="62"/>
      <c r="V7" s="62"/>
      <c r="W7" s="62"/>
      <c r="X7" s="62"/>
    </row>
    <row r="8" spans="1:24" ht="15">
      <c r="A8" s="7"/>
      <c r="B8" s="51" t="s">
        <v>7</v>
      </c>
      <c r="C8" s="84"/>
      <c r="D8" s="93"/>
      <c r="E8" s="97" t="str">
        <f t="shared" si="0"/>
        <v> </v>
      </c>
      <c r="F8" s="10"/>
      <c r="G8" s="33" t="str">
        <f t="shared" si="1"/>
        <v> </v>
      </c>
      <c r="H8" s="34" t="str">
        <f t="shared" si="2"/>
        <v> </v>
      </c>
      <c r="I8" s="22" t="str">
        <f t="shared" si="3"/>
        <v> </v>
      </c>
      <c r="J8" s="33" t="str">
        <f t="shared" si="4"/>
        <v> </v>
      </c>
      <c r="K8" s="34" t="str">
        <f t="shared" si="5"/>
        <v> </v>
      </c>
      <c r="L8" s="21">
        <f t="shared" si="6"/>
      </c>
      <c r="M8" s="89"/>
      <c r="N8" s="78"/>
      <c r="O8" s="22">
        <f t="shared" si="7"/>
        <v>0</v>
      </c>
      <c r="P8" s="60" t="str">
        <f t="shared" si="8"/>
        <v> </v>
      </c>
      <c r="Q8" s="21"/>
      <c r="R8" s="53" t="str">
        <f t="shared" si="9"/>
        <v> </v>
      </c>
      <c r="S8" s="7"/>
      <c r="T8" s="62"/>
      <c r="U8" s="62"/>
      <c r="V8" s="62"/>
      <c r="W8" s="62"/>
      <c r="X8" s="62"/>
    </row>
    <row r="9" spans="1:24" ht="15">
      <c r="A9" s="7"/>
      <c r="B9" s="51" t="s">
        <v>8</v>
      </c>
      <c r="C9" s="84"/>
      <c r="D9" s="93"/>
      <c r="E9" s="97" t="str">
        <f t="shared" si="0"/>
        <v> </v>
      </c>
      <c r="F9" s="10"/>
      <c r="G9" s="33" t="str">
        <f t="shared" si="1"/>
        <v> </v>
      </c>
      <c r="H9" s="34" t="str">
        <f t="shared" si="2"/>
        <v> </v>
      </c>
      <c r="I9" s="22" t="str">
        <f t="shared" si="3"/>
        <v> </v>
      </c>
      <c r="J9" s="33" t="str">
        <f t="shared" si="4"/>
        <v> </v>
      </c>
      <c r="K9" s="34" t="str">
        <f t="shared" si="5"/>
        <v> </v>
      </c>
      <c r="L9" s="21">
        <f t="shared" si="6"/>
      </c>
      <c r="M9" s="89"/>
      <c r="N9" s="78"/>
      <c r="O9" s="22">
        <f t="shared" si="7"/>
        <v>0</v>
      </c>
      <c r="P9" s="60" t="str">
        <f t="shared" si="8"/>
        <v> </v>
      </c>
      <c r="Q9" s="21"/>
      <c r="R9" s="53" t="str">
        <f t="shared" si="9"/>
        <v> </v>
      </c>
      <c r="S9" s="7"/>
      <c r="T9" s="62"/>
      <c r="U9" s="62"/>
      <c r="V9" s="62"/>
      <c r="W9" s="62"/>
      <c r="X9" s="62"/>
    </row>
    <row r="10" spans="1:24" ht="15">
      <c r="A10" s="7"/>
      <c r="B10" s="51" t="s">
        <v>9</v>
      </c>
      <c r="C10" s="85"/>
      <c r="D10" s="93"/>
      <c r="E10" s="97" t="str">
        <f t="shared" si="0"/>
        <v> </v>
      </c>
      <c r="F10" s="10"/>
      <c r="G10" s="33" t="str">
        <f t="shared" si="1"/>
        <v> </v>
      </c>
      <c r="H10" s="34" t="str">
        <f t="shared" si="2"/>
        <v> </v>
      </c>
      <c r="I10" s="22" t="str">
        <f t="shared" si="3"/>
        <v> </v>
      </c>
      <c r="J10" s="33" t="str">
        <f t="shared" si="4"/>
        <v> </v>
      </c>
      <c r="K10" s="34" t="str">
        <f t="shared" si="5"/>
        <v> </v>
      </c>
      <c r="L10" s="21">
        <f t="shared" si="6"/>
      </c>
      <c r="M10" s="90"/>
      <c r="N10" s="78"/>
      <c r="O10" s="22">
        <f t="shared" si="7"/>
        <v>0</v>
      </c>
      <c r="P10" s="81" t="str">
        <f t="shared" si="8"/>
        <v> </v>
      </c>
      <c r="Q10" s="21"/>
      <c r="R10" s="53" t="str">
        <f t="shared" si="9"/>
        <v> </v>
      </c>
      <c r="S10" s="7"/>
      <c r="T10" s="62"/>
      <c r="U10" s="62"/>
      <c r="V10" s="62"/>
      <c r="W10" s="62"/>
      <c r="X10" s="62"/>
    </row>
    <row r="11" spans="1:24" ht="15">
      <c r="A11" s="7"/>
      <c r="B11" s="51" t="s">
        <v>10</v>
      </c>
      <c r="C11" s="86"/>
      <c r="D11" s="93"/>
      <c r="E11" s="97" t="str">
        <f t="shared" si="0"/>
        <v> </v>
      </c>
      <c r="F11" s="10"/>
      <c r="G11" s="33" t="str">
        <f t="shared" si="1"/>
        <v> </v>
      </c>
      <c r="H11" s="34" t="str">
        <f t="shared" si="2"/>
        <v> </v>
      </c>
      <c r="I11" s="22" t="str">
        <f t="shared" si="3"/>
        <v> </v>
      </c>
      <c r="J11" s="33" t="str">
        <f t="shared" si="4"/>
        <v> </v>
      </c>
      <c r="K11" s="34" t="str">
        <f t="shared" si="5"/>
        <v> </v>
      </c>
      <c r="L11" s="21">
        <f t="shared" si="6"/>
      </c>
      <c r="M11" s="91"/>
      <c r="N11" s="78"/>
      <c r="O11" s="22">
        <f t="shared" si="7"/>
        <v>0</v>
      </c>
      <c r="P11" s="80" t="str">
        <f t="shared" si="8"/>
        <v> </v>
      </c>
      <c r="Q11" s="21"/>
      <c r="R11" s="53" t="str">
        <f t="shared" si="9"/>
        <v> </v>
      </c>
      <c r="S11" s="7"/>
      <c r="T11" s="62"/>
      <c r="U11" s="62"/>
      <c r="V11" s="62"/>
      <c r="W11" s="62"/>
      <c r="X11" s="62"/>
    </row>
    <row r="12" spans="1:24" ht="15.75" thickBot="1">
      <c r="A12" s="7"/>
      <c r="B12" s="52" t="s">
        <v>11</v>
      </c>
      <c r="C12" s="87"/>
      <c r="D12" s="93"/>
      <c r="E12" s="98" t="str">
        <f t="shared" si="0"/>
        <v> </v>
      </c>
      <c r="F12" s="10"/>
      <c r="G12" s="35" t="str">
        <f t="shared" si="1"/>
        <v> </v>
      </c>
      <c r="H12" s="36" t="str">
        <f t="shared" si="2"/>
        <v> </v>
      </c>
      <c r="I12" s="22" t="str">
        <f t="shared" si="3"/>
        <v> </v>
      </c>
      <c r="J12" s="35" t="str">
        <f t="shared" si="4"/>
        <v> </v>
      </c>
      <c r="K12" s="36" t="str">
        <f t="shared" si="5"/>
        <v> </v>
      </c>
      <c r="L12" s="21">
        <f t="shared" si="6"/>
      </c>
      <c r="M12" s="92"/>
      <c r="N12" s="79"/>
      <c r="O12" s="22">
        <f t="shared" si="7"/>
        <v>0</v>
      </c>
      <c r="P12" s="61" t="str">
        <f t="shared" si="8"/>
        <v> </v>
      </c>
      <c r="Q12" s="21"/>
      <c r="R12" s="54" t="str">
        <f t="shared" si="9"/>
        <v> </v>
      </c>
      <c r="S12" s="7"/>
      <c r="T12" s="62"/>
      <c r="U12" s="62"/>
      <c r="V12" s="62"/>
      <c r="W12" s="62"/>
      <c r="X12" s="62"/>
    </row>
    <row r="13" spans="1:24" ht="15.75" thickBot="1">
      <c r="A13" s="7"/>
      <c r="B13" s="23"/>
      <c r="C13" s="24"/>
      <c r="D13" s="24"/>
      <c r="E13" s="24"/>
      <c r="F13" s="10"/>
      <c r="G13" s="10"/>
      <c r="H13" s="10"/>
      <c r="I13" s="7"/>
      <c r="J13" s="7"/>
      <c r="K13" s="7"/>
      <c r="L13" s="7"/>
      <c r="M13" s="24"/>
      <c r="N13" s="24"/>
      <c r="O13" s="82">
        <f>SUM(O7:O12)</f>
        <v>0</v>
      </c>
      <c r="P13" s="24"/>
      <c r="Q13" s="7"/>
      <c r="R13" s="46"/>
      <c r="S13" s="7"/>
      <c r="T13" s="62"/>
      <c r="U13" s="62"/>
      <c r="V13" s="62"/>
      <c r="W13" s="62"/>
      <c r="X13" s="62"/>
    </row>
    <row r="14" spans="1:24" ht="15">
      <c r="A14" s="7"/>
      <c r="B14" s="48" t="s">
        <v>23</v>
      </c>
      <c r="C14" s="24"/>
      <c r="D14" s="24"/>
      <c r="E14" s="24"/>
      <c r="F14" s="10"/>
      <c r="G14" s="10"/>
      <c r="H14" s="10"/>
      <c r="I14" s="7"/>
      <c r="J14" s="7"/>
      <c r="K14" s="7"/>
      <c r="L14" s="7"/>
      <c r="M14" s="24"/>
      <c r="N14" s="24"/>
      <c r="O14" s="24"/>
      <c r="P14" s="39" t="s">
        <v>28</v>
      </c>
      <c r="Q14" s="7"/>
      <c r="R14" s="47" t="s">
        <v>25</v>
      </c>
      <c r="S14" s="7"/>
      <c r="T14" s="62"/>
      <c r="U14" s="62"/>
      <c r="V14" s="62"/>
      <c r="W14" s="62"/>
      <c r="X14" s="62"/>
    </row>
    <row r="15" spans="1:24" ht="15">
      <c r="A15" s="7"/>
      <c r="B15" s="48"/>
      <c r="C15" s="24"/>
      <c r="D15" s="24"/>
      <c r="E15" s="24"/>
      <c r="F15" s="10"/>
      <c r="G15" s="10"/>
      <c r="H15" s="10"/>
      <c r="I15" s="7"/>
      <c r="J15" s="7"/>
      <c r="K15" s="7"/>
      <c r="L15" s="7"/>
      <c r="M15" s="24"/>
      <c r="N15" s="24"/>
      <c r="O15" s="24"/>
      <c r="P15" s="40" t="s">
        <v>22</v>
      </c>
      <c r="Q15" s="7"/>
      <c r="R15" s="16" t="s">
        <v>22</v>
      </c>
      <c r="S15" s="7"/>
      <c r="T15" s="62"/>
      <c r="U15" s="62"/>
      <c r="V15" s="62"/>
      <c r="W15" s="62"/>
      <c r="X15" s="62"/>
    </row>
    <row r="16" spans="1:24" ht="15.75" thickBot="1">
      <c r="A16" s="7"/>
      <c r="B16" s="49" t="s">
        <v>29</v>
      </c>
      <c r="C16" s="24"/>
      <c r="D16" s="24"/>
      <c r="E16" s="24"/>
      <c r="F16" s="26"/>
      <c r="G16" s="26"/>
      <c r="H16" s="26"/>
      <c r="I16" s="24"/>
      <c r="J16" s="24"/>
      <c r="K16" s="2"/>
      <c r="L16" s="25"/>
      <c r="M16" s="6"/>
      <c r="N16" s="38"/>
      <c r="O16" s="38"/>
      <c r="P16" s="41" t="s">
        <v>12</v>
      </c>
      <c r="Q16" s="7"/>
      <c r="R16" s="44" t="s">
        <v>24</v>
      </c>
      <c r="S16" s="7"/>
      <c r="T16" s="62"/>
      <c r="U16" s="62"/>
      <c r="V16" s="62"/>
      <c r="W16" s="62"/>
      <c r="X16" s="62"/>
    </row>
    <row r="17" spans="1:24" ht="15.75" thickBot="1">
      <c r="A17" s="7"/>
      <c r="B17" s="49" t="s">
        <v>32</v>
      </c>
      <c r="C17" s="25"/>
      <c r="D17" s="25"/>
      <c r="E17" s="25"/>
      <c r="F17" s="26"/>
      <c r="G17" s="26"/>
      <c r="H17" s="10"/>
      <c r="I17" s="7"/>
      <c r="J17" s="7"/>
      <c r="K17" s="2"/>
      <c r="L17" s="25"/>
      <c r="M17" s="6"/>
      <c r="N17" s="38"/>
      <c r="O17" s="38"/>
      <c r="P17" s="42" t="str">
        <f>IF(OR(SQRT(SUMSQ(P7:P12))=0,O13&gt;1440)," ",SQRT(SUMSQ(P7:P12)))</f>
        <v> </v>
      </c>
      <c r="Q17" s="7"/>
      <c r="R17" s="54" t="str">
        <f>IF(OR(SUM(R7:R12)&lt;=0,P17=" ")," ",SUM(R7:R12))</f>
        <v> </v>
      </c>
      <c r="S17" s="7"/>
      <c r="T17" s="62"/>
      <c r="U17" s="62"/>
      <c r="V17" s="62"/>
      <c r="W17" s="62"/>
      <c r="X17" s="62"/>
    </row>
    <row r="18" spans="1:24" ht="15">
      <c r="A18" s="7"/>
      <c r="B18" s="49" t="s">
        <v>30</v>
      </c>
      <c r="C18" s="27"/>
      <c r="D18" s="27"/>
      <c r="E18" s="27"/>
      <c r="F18" s="27"/>
      <c r="G18" s="2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2"/>
      <c r="U18" s="62"/>
      <c r="V18" s="62"/>
      <c r="W18" s="62"/>
      <c r="X18" s="62"/>
    </row>
    <row r="19" spans="1:24" ht="15">
      <c r="A19" s="7"/>
      <c r="B19" s="49" t="s">
        <v>45</v>
      </c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2"/>
      <c r="U19" s="62"/>
      <c r="V19" s="62"/>
      <c r="W19" s="62"/>
      <c r="X19" s="62"/>
    </row>
    <row r="20" spans="1:24" ht="15">
      <c r="A20" s="28"/>
      <c r="B20" s="49" t="s">
        <v>31</v>
      </c>
      <c r="C20" s="8"/>
      <c r="D20" s="8"/>
      <c r="E20" s="8"/>
      <c r="F20" s="8"/>
      <c r="G20" s="8"/>
      <c r="H20" s="7"/>
      <c r="I20" s="7"/>
      <c r="J20" s="7"/>
      <c r="K20" s="7"/>
      <c r="L20" s="7"/>
      <c r="M20" s="7"/>
      <c r="N20" s="7"/>
      <c r="O20" s="7"/>
      <c r="P20" s="28"/>
      <c r="Q20" s="7"/>
      <c r="R20" s="7"/>
      <c r="S20" s="7"/>
      <c r="T20" s="62"/>
      <c r="U20" s="62"/>
      <c r="V20" s="62"/>
      <c r="W20" s="62"/>
      <c r="X20" s="62"/>
    </row>
    <row r="21" spans="1:24" ht="15.75">
      <c r="A21" s="1"/>
      <c r="B21" s="1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2"/>
      <c r="U21" s="62"/>
      <c r="V21" s="62"/>
      <c r="W21" s="62"/>
      <c r="X21" s="62"/>
    </row>
    <row r="22" spans="1:24" s="64" customFormat="1" ht="12.75">
      <c r="A22" s="49"/>
      <c r="B22" s="63"/>
      <c r="C22" s="65"/>
      <c r="D22" s="65"/>
      <c r="E22" s="65"/>
      <c r="F22" s="65"/>
      <c r="G22" s="6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3"/>
      <c r="U22" s="63"/>
      <c r="V22" s="63"/>
      <c r="W22" s="63"/>
      <c r="X22" s="63"/>
    </row>
    <row r="23" spans="1:24" ht="15.75">
      <c r="A23" s="5"/>
      <c r="B23" s="2"/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2"/>
      <c r="U23" s="62"/>
      <c r="V23" s="62"/>
      <c r="W23" s="62"/>
      <c r="X23" s="62"/>
    </row>
    <row r="24" spans="1:24" ht="15.75">
      <c r="A24" s="1"/>
      <c r="B24" s="1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2"/>
      <c r="U24" s="62"/>
      <c r="V24" s="62"/>
      <c r="W24" s="62"/>
      <c r="X24" s="62"/>
    </row>
    <row r="25" spans="1:24" ht="15.75">
      <c r="A25" s="5"/>
      <c r="B25" s="2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2"/>
      <c r="U25" s="62"/>
      <c r="V25" s="62"/>
      <c r="W25" s="62"/>
      <c r="X25" s="62"/>
    </row>
    <row r="26" spans="1:24" ht="15">
      <c r="A26" s="62"/>
      <c r="B26" s="62"/>
      <c r="C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5">
      <c r="A27" s="62"/>
      <c r="B27" s="62"/>
      <c r="C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5">
      <c r="A28" s="62"/>
      <c r="B28" s="62"/>
      <c r="C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5">
      <c r="A29" s="62"/>
      <c r="B29" s="62"/>
      <c r="C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5">
      <c r="A30" s="62"/>
      <c r="B30" s="62"/>
      <c r="C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5">
      <c r="A31" s="62"/>
      <c r="B31" s="62"/>
      <c r="C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5">
      <c r="A32" s="62"/>
      <c r="B32" s="62"/>
      <c r="C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5">
      <c r="A33" s="62"/>
      <c r="B33" s="62"/>
      <c r="C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5">
      <c r="A34" s="62"/>
      <c r="B34" s="62"/>
      <c r="C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5">
      <c r="A35" s="62"/>
      <c r="B35" s="62"/>
      <c r="C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5">
      <c r="A36" s="62"/>
      <c r="B36" s="62"/>
      <c r="C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5">
      <c r="A37" s="62"/>
      <c r="B37" s="62"/>
      <c r="C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5">
      <c r="A38" s="62"/>
      <c r="B38" s="62"/>
      <c r="C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5">
      <c r="A39" s="62"/>
      <c r="B39" s="62"/>
      <c r="C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5">
      <c r="A40" s="62"/>
      <c r="B40" s="62"/>
      <c r="C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5">
      <c r="A41" s="62"/>
      <c r="B41" s="62"/>
      <c r="C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5">
      <c r="A42" s="62"/>
      <c r="B42" s="62"/>
      <c r="C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5">
      <c r="A43" s="62"/>
      <c r="B43" s="62"/>
      <c r="C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</sheetData>
  <sheetProtection sheet="1" objects="1" scenarios="1"/>
  <dataValidations count="3">
    <dataValidation type="decimal" operator="greaterThanOrEqual" allowBlank="1" showErrorMessage="1" errorTitle="Vibration magnitude" error="Value must not be less than zero" sqref="C7:E12">
      <formula1>0</formula1>
    </dataValidation>
    <dataValidation type="decimal" allowBlank="1" showErrorMessage="1" errorTitle="Exposure duration - hours" error="Value must be between 0 and 24 hours" sqref="M7:M12">
      <formula1>0</formula1>
      <formula2>24</formula2>
    </dataValidation>
    <dataValidation type="decimal" operator="greaterThanOrEqual" allowBlank="1" showErrorMessage="1" errorTitle="Exposure duration - minutes" error="Value must not be less than zero" sqref="N7:N12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3"/>
  <headerFooter alignWithMargins="0">
    <oddHeader>&amp;CHand-arm vibration exposure calculator for proposed Control of Vibration at Work Regulations</oddHeader>
    <oddFooter>&amp;LHealth and Safety Executive&amp;RVersion 2:  November 2003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0"/>
  <sheetViews>
    <sheetView showGridLines="0" showRowColHeaders="0" workbookViewId="0" topLeftCell="A1">
      <selection activeCell="C73" sqref="C73"/>
    </sheetView>
  </sheetViews>
  <sheetFormatPr defaultColWidth="8.88671875" defaultRowHeight="15"/>
  <cols>
    <col min="1" max="1" width="2.77734375" style="66" customWidth="1"/>
    <col min="2" max="2" width="9.21484375" style="66" customWidth="1"/>
    <col min="3" max="6" width="8.88671875" style="66" customWidth="1"/>
    <col min="7" max="7" width="8.77734375" style="66" customWidth="1"/>
    <col min="8" max="8" width="9.77734375" style="66" customWidth="1"/>
    <col min="9" max="11" width="8.88671875" style="66" customWidth="1"/>
    <col min="12" max="12" width="8.3359375" style="66" customWidth="1"/>
    <col min="13" max="13" width="14.99609375" style="66" customWidth="1"/>
    <col min="14" max="16384" width="8.88671875" style="66" customWidth="1"/>
  </cols>
  <sheetData>
    <row r="1" spans="1:16" ht="15">
      <c r="A1" s="67"/>
      <c r="B1" s="7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>
      <c r="A2" s="67"/>
      <c r="B2" s="7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>
      <c r="A7" s="67"/>
      <c r="B7" s="68"/>
      <c r="C7" s="68"/>
      <c r="D7" s="68"/>
      <c r="E7" s="68"/>
      <c r="F7" s="68"/>
      <c r="G7" s="71" t="s">
        <v>3</v>
      </c>
      <c r="H7" s="68"/>
      <c r="I7" s="68"/>
      <c r="J7" s="68"/>
      <c r="K7" s="68"/>
      <c r="L7" s="68"/>
      <c r="M7" s="68"/>
      <c r="N7" s="68"/>
      <c r="O7" s="68"/>
      <c r="P7" s="68"/>
    </row>
    <row r="8" spans="2:16" ht="15">
      <c r="B8" s="68"/>
      <c r="C8" s="68"/>
      <c r="D8" s="69"/>
      <c r="E8" s="69"/>
      <c r="F8" s="69"/>
      <c r="G8" s="72" t="s">
        <v>27</v>
      </c>
      <c r="H8" s="68"/>
      <c r="I8" s="69"/>
      <c r="J8" s="69"/>
      <c r="K8" s="68"/>
      <c r="L8" s="68"/>
      <c r="M8" s="68"/>
      <c r="N8" s="68"/>
      <c r="O8" s="68"/>
      <c r="P8" s="68"/>
    </row>
    <row r="9" spans="1:16" ht="1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5.75">
      <c r="A11" s="67"/>
      <c r="B11" s="73" t="s">
        <v>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>
      <c r="A13" s="67"/>
      <c r="B13" s="70" t="s">
        <v>44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5">
      <c r="A14" s="67"/>
      <c r="B14" s="70" t="s">
        <v>34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">
      <c r="A15" s="67"/>
      <c r="B15" s="7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5">
      <c r="A16" s="67"/>
      <c r="B16" s="70" t="s">
        <v>37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5">
      <c r="A17" s="67"/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5">
      <c r="A18" s="67"/>
      <c r="B18" s="70" t="s">
        <v>46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">
      <c r="A19" s="67"/>
      <c r="B19" s="70" t="s">
        <v>38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5.75">
      <c r="A21" s="67"/>
      <c r="B21" s="73" t="s">
        <v>35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5">
      <c r="A22" s="67"/>
      <c r="B22" s="70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15">
      <c r="A23" s="67"/>
      <c r="B23" s="70" t="s">
        <v>39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15">
      <c r="A24" s="67"/>
      <c r="B24" s="7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5">
      <c r="A25" s="67"/>
      <c r="B25" s="70" t="s">
        <v>40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">
      <c r="A26" s="67"/>
      <c r="B26" s="70" t="s">
        <v>47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5.75">
      <c r="A28" s="67"/>
      <c r="B28" s="73" t="s">
        <v>36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5.75">
      <c r="A29" s="67"/>
      <c r="B29" s="73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">
      <c r="A30" s="67"/>
      <c r="B30" s="70" t="s">
        <v>53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5">
      <c r="A31" s="67"/>
      <c r="B31" s="70" t="s">
        <v>54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>
      <c r="A32" s="67"/>
      <c r="B32" s="70" t="s">
        <v>55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5">
      <c r="A33" s="67"/>
      <c r="B33" s="70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>
      <c r="A34" s="67"/>
      <c r="B34" s="70" t="s">
        <v>41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5">
      <c r="A35" s="67"/>
      <c r="B35" s="7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>
      <c r="A36" s="67"/>
      <c r="B36" s="70" t="s">
        <v>42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5">
      <c r="A37" s="67"/>
      <c r="B37" s="70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">
      <c r="A38" s="67"/>
      <c r="B38" s="70" t="s">
        <v>52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5">
      <c r="A39" s="67"/>
      <c r="B39" s="7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">
      <c r="A40" s="67"/>
      <c r="B40" s="70" t="s">
        <v>51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67"/>
      <c r="B41" s="70" t="s">
        <v>43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>
      <c r="A42" s="67"/>
      <c r="B42" s="7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7"/>
      <c r="O42" s="67"/>
      <c r="P42" s="67"/>
    </row>
    <row r="43" spans="1:16" ht="15">
      <c r="A43" s="67"/>
      <c r="B43" s="70" t="s">
        <v>50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7"/>
      <c r="O43" s="67"/>
      <c r="P43" s="67"/>
    </row>
    <row r="44" spans="1:16" ht="15">
      <c r="A44" s="67"/>
      <c r="B44" s="70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7"/>
      <c r="O44" s="67"/>
      <c r="P44" s="67"/>
    </row>
    <row r="45" spans="1:16" ht="15">
      <c r="A45" s="67"/>
      <c r="B45" s="70" t="s">
        <v>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7"/>
      <c r="O45" s="67"/>
      <c r="P45" s="67"/>
    </row>
    <row r="46" spans="1:16" ht="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7"/>
      <c r="O46" s="67"/>
      <c r="P46" s="67"/>
    </row>
    <row r="47" spans="1:16" ht="1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7"/>
      <c r="O47" s="67"/>
      <c r="P47" s="67"/>
    </row>
    <row r="48" spans="1:16" ht="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7"/>
      <c r="O48" s="67"/>
      <c r="P48" s="67"/>
    </row>
    <row r="49" spans="1:16" ht="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7"/>
      <c r="O49" s="67"/>
      <c r="P49" s="67"/>
    </row>
    <row r="50" spans="1:16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Header>&amp;CHand-arm vibration exposure calculator for proposed Control of Vibration at Work Regulations</oddHeader>
    <oddFooter>&amp;LHealth and Safety Executive&amp;RVersion 2
November 2003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